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3 31 954р Ленинградский 392\"/>
    </mc:Choice>
  </mc:AlternateContent>
  <bookViews>
    <workbookView xWindow="720" yWindow="405" windowWidth="27555" windowHeight="12300"/>
  </bookViews>
  <sheets>
    <sheet name="6-14 с упр усл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  <definedName name="_xlnm.Print_Area" localSheetId="0">'6-14 с упр усл'!$A$1:$X$46</definedName>
  </definedNames>
  <calcPr calcId="152511"/>
</workbook>
</file>

<file path=xl/calcChain.xml><?xml version="1.0" encoding="utf-8"?>
<calcChain xmlns="http://schemas.openxmlformats.org/spreadsheetml/2006/main">
  <c r="K39" i="1" l="1"/>
  <c r="K38" i="1"/>
  <c r="J38" i="1"/>
  <c r="I37" i="1"/>
  <c r="I22" i="1" l="1"/>
  <c r="I27" i="1"/>
  <c r="I14" i="1"/>
  <c r="I13" i="1"/>
  <c r="I36" i="1"/>
  <c r="H40" i="1"/>
  <c r="I35" i="1" l="1"/>
  <c r="I34" i="1" l="1"/>
  <c r="I33" i="1"/>
  <c r="I32" i="1"/>
  <c r="I31" i="1"/>
  <c r="I30" i="1"/>
  <c r="I29" i="1"/>
  <c r="I26" i="1"/>
  <c r="I25" i="1"/>
  <c r="I24" i="1"/>
  <c r="I21" i="1"/>
  <c r="I20" i="1"/>
  <c r="I19" i="1"/>
  <c r="I18" i="1"/>
  <c r="I17" i="1"/>
  <c r="I16" i="1"/>
  <c r="I12" i="1"/>
  <c r="I11" i="1"/>
  <c r="I10" i="1"/>
  <c r="I38" i="1" l="1"/>
  <c r="I40" i="1" s="1"/>
</calcChain>
</file>

<file path=xl/sharedStrings.xml><?xml version="1.0" encoding="utf-8"?>
<sst xmlns="http://schemas.openxmlformats.org/spreadsheetml/2006/main" count="65" uniqueCount="58">
  <si>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</si>
  <si>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</si>
  <si>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доме, являющегося</t>
  </si>
  <si>
    <t>объектом конкурса</t>
  </si>
  <si>
    <t>Перечень обязательных работ, услуг</t>
  </si>
  <si>
    <t>Стоимость работ (размер платы) в руб. по многоквартирным домам</t>
  </si>
  <si>
    <t>Периодичность</t>
  </si>
  <si>
    <t>6-14 эт МКД</t>
  </si>
  <si>
    <t>I. Содержание помещений общего пользования</t>
  </si>
  <si>
    <t>1. Сухая и влажная  уборка полов во всех помещениях общего пользования</t>
  </si>
  <si>
    <t>1 раз(а) в неделю</t>
  </si>
  <si>
    <t>1 раз(а) в год</t>
  </si>
  <si>
    <t>II. Уборка земельного участка, входящего в состав общего имущества многоквартирного дома</t>
  </si>
  <si>
    <t>1 раз(а) в 2 недели</t>
  </si>
  <si>
    <t>5 раз(а) в неделю</t>
  </si>
  <si>
    <t>2 раз(а) в неделю</t>
  </si>
  <si>
    <t>по мере необходимости. Начало работ не позднее _____ часов после начала снегопада</t>
  </si>
  <si>
    <t xml:space="preserve">4 раз(а) в неделю контейнера </t>
  </si>
  <si>
    <t>III. Подготовка многоквартирного дома к сезонной эксплуатации</t>
  </si>
  <si>
    <t>4 раз(а) в год</t>
  </si>
  <si>
    <t>по мере необходимости в течение (указать период устранения неисправности)</t>
  </si>
  <si>
    <t>IV. Проведение технических осмотров и мелкий ремонт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</si>
  <si>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</si>
  <si>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постоянно
на системах водоснабжения, теплоснабжения, газоснабжения, канализации, энергоснабжения</t>
  </si>
  <si>
    <t>Площадь жилых помещений</t>
  </si>
  <si>
    <t xml:space="preserve">Стоимость на 1 кв. м. общей площади (руб./мес.)         (размер платы в месяц на 1 кв. м.)  </t>
  </si>
  <si>
    <t>Общая годовая стоимость работ по многоквартирным домам</t>
  </si>
  <si>
    <t xml:space="preserve">2. Сухая и влажная уборка  кабины лифта </t>
  </si>
  <si>
    <t>3. Мытье окон, рам, подоконников</t>
  </si>
  <si>
    <t>4. Мытье перил, дверей, плафонов в помещениях общего пользования</t>
  </si>
  <si>
    <t>2 раз(а) в год или по мере необходимости</t>
  </si>
  <si>
    <t>5.Уборка мусоросборных камер, мусоропровода, мытье запирающих устройств</t>
  </si>
  <si>
    <t>6. Уборка  придомовой территории в летний период</t>
  </si>
  <si>
    <t>7. Очистка урн</t>
  </si>
  <si>
    <t>8. Уборка мусора на контейнерных площадках (помойных ям)</t>
  </si>
  <si>
    <t>9. Очистка придомовой территории от снега при отсутствии снегопадов</t>
  </si>
  <si>
    <t>10.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</si>
  <si>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11. Проверка и при необходимости очистка кровли от скопления снега,  наледи, сосулек и уборка дорог на придомовой территории механизированным способом
</t>
  </si>
  <si>
    <t>12. Вывоз твердых бытовых отходов (ТБО), КГО</t>
  </si>
  <si>
    <t xml:space="preserve">13. Сезонный осмотр конструкций здания( фасадов, стен, фундаментов, кровли)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</si>
  <si>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</si>
  <si>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</si>
  <si>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отопления.
</t>
  </si>
  <si>
    <t>17. Техническое обслуживание и сезонное управление оборудованием систем вентиляции и дымоудаления, техническое обслуживание и ремонт силовых и осветительных установок, внутридомовых электросетей,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отопления.</t>
  </si>
  <si>
    <t>18. Аварийное обслуживание</t>
  </si>
  <si>
    <t>19. Дератизация, дезинсекция</t>
  </si>
  <si>
    <t>20. Пожарная сигнализация</t>
  </si>
  <si>
    <t>21. Тех обслуживание лифтов</t>
  </si>
  <si>
    <t>22. Обслуживание общедомовых приборов электроэнергии, отопления, водоснабжения</t>
  </si>
  <si>
    <t>23. Проведение технической инвентаризации</t>
  </si>
  <si>
    <t>24. Услуги по управлению</t>
  </si>
  <si>
    <t>Жилой район             Территориальный округ Варавино-Фактория</t>
  </si>
  <si>
    <t>Приложение № 2</t>
  </si>
  <si>
    <t xml:space="preserve"> извещению и документации </t>
  </si>
  <si>
    <t>о проведении открытого конкурса</t>
  </si>
  <si>
    <t>Лот №1</t>
  </si>
  <si>
    <t>пр. Ленинградский, д.392</t>
  </si>
  <si>
    <t>24. Расходы на ОДН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</si>
</sst>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  <charset val="204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/>
    <xf numFmtId="0" fontId="3" fillId="2" borderId="0" xfId="0" applyFont="1" applyFill="1" applyAlignment="1"/>
    <xf numFmtId="4" fontId="8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/>
    <xf numFmtId="4" fontId="12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top"/>
    </xf>
    <xf numFmtId="4" fontId="3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left" vertical="top"/>
    </xf>
    <xf numFmtId="0" fontId="11" fillId="0" borderId="0" xfId="0" applyFont="1" applyAlignment="1">
      <alignment horizontal="right"/>
    </xf>
    <xf numFmtId="4" fontId="11" fillId="2" borderId="0" xfId="0" applyNumberFormat="1" applyFont="1" applyFill="1" applyAlignment="1">
      <alignment horizontal="right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left" vertical="top"/>
    </xf>
    <xf numFmtId="4" fontId="6" fillId="0" borderId="5" xfId="0" applyNumberFormat="1" applyFont="1" applyFill="1" applyBorder="1" applyAlignment="1">
      <alignment horizontal="left" vertical="top"/>
    </xf>
    <xf numFmtId="4" fontId="6" fillId="0" borderId="5" xfId="0" applyNumberFormat="1" applyFont="1" applyFill="1" applyBorder="1" applyAlignment="1">
      <alignment horizontal="left" vertical="top" wrapText="1"/>
    </xf>
    <xf numFmtId="4" fontId="6" fillId="0" borderId="6" xfId="0" applyNumberFormat="1" applyFont="1" applyFill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left" vertical="top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vertical="top"/>
    </xf>
    <xf numFmtId="4" fontId="5" fillId="3" borderId="1" xfId="0" applyNumberFormat="1" applyFont="1" applyFill="1" applyBorder="1" applyAlignment="1">
      <alignment horizontal="left" vertical="top"/>
    </xf>
    <xf numFmtId="4" fontId="5" fillId="0" borderId="5" xfId="0" applyNumberFormat="1" applyFont="1" applyFill="1" applyBorder="1" applyAlignment="1">
      <alignment horizontal="center" vertical="top"/>
    </xf>
    <xf numFmtId="4" fontId="5" fillId="0" borderId="6" xfId="0" applyNumberFormat="1" applyFont="1" applyFill="1" applyBorder="1" applyAlignment="1">
      <alignment horizontal="center" vertical="top"/>
    </xf>
    <xf numFmtId="4" fontId="5" fillId="0" borderId="5" xfId="0" applyNumberFormat="1" applyFont="1" applyBorder="1" applyAlignment="1">
      <alignment horizontal="left" vertical="top"/>
    </xf>
    <xf numFmtId="4" fontId="5" fillId="0" borderId="6" xfId="0" applyNumberFormat="1" applyFont="1" applyBorder="1" applyAlignment="1">
      <alignment horizontal="left" vertical="top"/>
    </xf>
    <xf numFmtId="4" fontId="5" fillId="0" borderId="5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4" fontId="6" fillId="0" borderId="4" xfId="0" applyNumberFormat="1" applyFont="1" applyBorder="1" applyAlignment="1">
      <alignment horizontal="left" vertical="top"/>
    </xf>
    <xf numFmtId="4" fontId="6" fillId="0" borderId="5" xfId="0" applyNumberFormat="1" applyFont="1" applyBorder="1" applyAlignment="1">
      <alignment horizontal="left" vertical="top"/>
    </xf>
    <xf numFmtId="4" fontId="6" fillId="0" borderId="6" xfId="0" applyNumberFormat="1" applyFont="1" applyBorder="1" applyAlignment="1">
      <alignment horizontal="left" vertical="top"/>
    </xf>
    <xf numFmtId="4" fontId="6" fillId="0" borderId="5" xfId="0" applyNumberFormat="1" applyFont="1" applyBorder="1" applyAlignment="1">
      <alignment horizontal="left" vertical="top" wrapText="1"/>
    </xf>
    <xf numFmtId="4" fontId="6" fillId="0" borderId="6" xfId="0" applyNumberFormat="1" applyFont="1" applyBorder="1" applyAlignment="1">
      <alignment horizontal="left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0" fontId="14" fillId="0" borderId="0" xfId="0" applyFont="1" applyAlignment="1"/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5"/>
  <sheetViews>
    <sheetView tabSelected="1" view="pageBreakPreview" zoomScaleNormal="100" zoomScaleSheetLayoutView="100" workbookViewId="0">
      <pane xSplit="6" ySplit="8" topLeftCell="G21" activePane="bottomRight" state="frozen"/>
      <selection pane="topRight" activeCell="CV1" sqref="CV1"/>
      <selection pane="bottomLeft" activeCell="A29" sqref="A29"/>
      <selection pane="bottomRight" activeCell="W25" sqref="W22:W25"/>
    </sheetView>
  </sheetViews>
  <sheetFormatPr defaultRowHeight="12.75" x14ac:dyDescent="0.2"/>
  <cols>
    <col min="1" max="5" width="9.140625" style="6"/>
    <col min="6" max="6" width="12.85546875" style="6" customWidth="1"/>
    <col min="7" max="7" width="22.28515625" style="6" customWidth="1"/>
    <col min="8" max="8" width="19" style="23" customWidth="1"/>
    <col min="9" max="9" width="29.42578125" style="1" customWidth="1"/>
    <col min="10" max="10" width="9.140625" style="1"/>
    <col min="11" max="11" width="10" style="1" bestFit="1" customWidth="1"/>
    <col min="12" max="61" width="9.140625" style="1"/>
  </cols>
  <sheetData>
    <row r="1" spans="1:9" s="1" customFormat="1" ht="16.5" customHeight="1" x14ac:dyDescent="0.25">
      <c r="A1" s="36" t="s">
        <v>0</v>
      </c>
      <c r="B1" s="36"/>
      <c r="C1" s="36"/>
      <c r="D1" s="36"/>
      <c r="E1" s="36"/>
      <c r="F1" s="36"/>
      <c r="G1" s="36"/>
      <c r="I1" s="28" t="s">
        <v>52</v>
      </c>
    </row>
    <row r="2" spans="1:9" s="1" customFormat="1" ht="16.5" customHeight="1" x14ac:dyDescent="0.25">
      <c r="A2" s="36" t="s">
        <v>1</v>
      </c>
      <c r="B2" s="36"/>
      <c r="C2" s="36"/>
      <c r="D2" s="36"/>
      <c r="E2" s="36"/>
      <c r="F2" s="36"/>
      <c r="G2" s="36"/>
      <c r="I2" s="29" t="s">
        <v>53</v>
      </c>
    </row>
    <row r="3" spans="1:9" s="1" customFormat="1" ht="16.5" customHeight="1" x14ac:dyDescent="0.25">
      <c r="A3" s="36" t="s">
        <v>2</v>
      </c>
      <c r="B3" s="36"/>
      <c r="C3" s="36"/>
      <c r="D3" s="36"/>
      <c r="E3" s="36"/>
      <c r="F3" s="36"/>
      <c r="G3" s="36"/>
      <c r="I3" s="29" t="s">
        <v>54</v>
      </c>
    </row>
    <row r="4" spans="1:9" s="1" customFormat="1" ht="16.5" customHeight="1" x14ac:dyDescent="0.2">
      <c r="A4" s="36" t="s">
        <v>3</v>
      </c>
      <c r="B4" s="36"/>
      <c r="C4" s="36"/>
      <c r="D4" s="36"/>
      <c r="E4" s="36"/>
      <c r="F4" s="36"/>
      <c r="G4" s="36"/>
      <c r="I4" s="23"/>
    </row>
    <row r="5" spans="1:9" s="1" customFormat="1" ht="6" customHeight="1" x14ac:dyDescent="0.2">
      <c r="A5" s="4"/>
      <c r="B5" s="4"/>
      <c r="C5" s="4"/>
      <c r="D5" s="4"/>
      <c r="E5" s="4"/>
      <c r="F5" s="4"/>
      <c r="G5" s="4"/>
      <c r="H5" s="23"/>
    </row>
    <row r="6" spans="1:9" s="1" customFormat="1" x14ac:dyDescent="0.2">
      <c r="A6" s="5" t="s">
        <v>55</v>
      </c>
      <c r="B6" s="5" t="s">
        <v>51</v>
      </c>
      <c r="C6" s="6"/>
      <c r="D6" s="6"/>
      <c r="E6" s="6"/>
      <c r="F6" s="6"/>
      <c r="G6" s="6"/>
      <c r="H6" s="23"/>
    </row>
    <row r="7" spans="1:9" s="1" customFormat="1" ht="26.25" customHeight="1" x14ac:dyDescent="0.2">
      <c r="A7" s="37" t="s">
        <v>4</v>
      </c>
      <c r="B7" s="37"/>
      <c r="C7" s="37"/>
      <c r="D7" s="37"/>
      <c r="E7" s="37"/>
      <c r="F7" s="37"/>
      <c r="G7" s="37" t="s">
        <v>5</v>
      </c>
      <c r="H7" s="37"/>
      <c r="I7" s="37"/>
    </row>
    <row r="8" spans="1:9" s="2" customFormat="1" x14ac:dyDescent="0.2">
      <c r="A8" s="37"/>
      <c r="B8" s="37"/>
      <c r="C8" s="37"/>
      <c r="D8" s="37"/>
      <c r="E8" s="37"/>
      <c r="F8" s="37"/>
      <c r="G8" s="19" t="s">
        <v>6</v>
      </c>
      <c r="H8" s="20" t="s">
        <v>7</v>
      </c>
      <c r="I8" s="21" t="s">
        <v>56</v>
      </c>
    </row>
    <row r="9" spans="1:9" s="1" customFormat="1" x14ac:dyDescent="0.2">
      <c r="A9" s="51" t="s">
        <v>8</v>
      </c>
      <c r="B9" s="52"/>
      <c r="C9" s="52"/>
      <c r="D9" s="52"/>
      <c r="E9" s="52"/>
      <c r="F9" s="52"/>
      <c r="G9" s="12"/>
      <c r="H9" s="33"/>
      <c r="I9" s="18"/>
    </row>
    <row r="10" spans="1:9" s="1" customFormat="1" x14ac:dyDescent="0.2">
      <c r="A10" s="53" t="s">
        <v>9</v>
      </c>
      <c r="B10" s="53"/>
      <c r="C10" s="53"/>
      <c r="D10" s="53"/>
      <c r="E10" s="53"/>
      <c r="F10" s="54"/>
      <c r="G10" s="30" t="s">
        <v>10</v>
      </c>
      <c r="H10" s="34">
        <v>4.28</v>
      </c>
      <c r="I10" s="8">
        <f>H10*12*I39</f>
        <v>204043.008</v>
      </c>
    </row>
    <row r="11" spans="1:9" s="1" customFormat="1" x14ac:dyDescent="0.2">
      <c r="A11" s="53" t="s">
        <v>27</v>
      </c>
      <c r="B11" s="53"/>
      <c r="C11" s="53"/>
      <c r="D11" s="53"/>
      <c r="E11" s="53"/>
      <c r="F11" s="54"/>
      <c r="G11" s="30" t="s">
        <v>10</v>
      </c>
      <c r="H11" s="34">
        <v>0.09</v>
      </c>
      <c r="I11" s="8">
        <f>H11*12*I39</f>
        <v>4290.6240000000007</v>
      </c>
    </row>
    <row r="12" spans="1:9" s="1" customFormat="1" x14ac:dyDescent="0.2">
      <c r="A12" s="54" t="s">
        <v>28</v>
      </c>
      <c r="B12" s="55"/>
      <c r="C12" s="55"/>
      <c r="D12" s="55"/>
      <c r="E12" s="55"/>
      <c r="F12" s="55"/>
      <c r="G12" s="30" t="s">
        <v>11</v>
      </c>
      <c r="H12" s="34">
        <v>0.11</v>
      </c>
      <c r="I12" s="8">
        <f>H12*12*I39</f>
        <v>5244.0960000000005</v>
      </c>
    </row>
    <row r="13" spans="1:9" s="1" customFormat="1" x14ac:dyDescent="0.2">
      <c r="A13" s="53" t="s">
        <v>29</v>
      </c>
      <c r="B13" s="53"/>
      <c r="C13" s="53"/>
      <c r="D13" s="53"/>
      <c r="E13" s="53"/>
      <c r="F13" s="54"/>
      <c r="G13" s="30" t="s">
        <v>11</v>
      </c>
      <c r="H13" s="34">
        <v>0.08</v>
      </c>
      <c r="I13" s="8">
        <f>H13*12*I39</f>
        <v>3813.8879999999999</v>
      </c>
    </row>
    <row r="14" spans="1:9" s="1" customFormat="1" ht="23.85" customHeight="1" x14ac:dyDescent="0.2">
      <c r="A14" s="56" t="s">
        <v>31</v>
      </c>
      <c r="B14" s="57"/>
      <c r="C14" s="57"/>
      <c r="D14" s="57"/>
      <c r="E14" s="57"/>
      <c r="F14" s="57"/>
      <c r="G14" s="30" t="s">
        <v>11</v>
      </c>
      <c r="H14" s="34">
        <v>0</v>
      </c>
      <c r="I14" s="8">
        <f>H14*12*I39</f>
        <v>0</v>
      </c>
    </row>
    <row r="15" spans="1:9" s="1" customFormat="1" ht="12.75" customHeight="1" x14ac:dyDescent="0.2">
      <c r="A15" s="58" t="s">
        <v>12</v>
      </c>
      <c r="B15" s="59"/>
      <c r="C15" s="59"/>
      <c r="D15" s="59"/>
      <c r="E15" s="59"/>
      <c r="F15" s="59"/>
      <c r="G15" s="12"/>
      <c r="H15" s="33"/>
      <c r="I15" s="8"/>
    </row>
    <row r="16" spans="1:9" s="1" customFormat="1" x14ac:dyDescent="0.2">
      <c r="A16" s="38" t="s">
        <v>32</v>
      </c>
      <c r="B16" s="38"/>
      <c r="C16" s="38"/>
      <c r="D16" s="38"/>
      <c r="E16" s="38"/>
      <c r="F16" s="39"/>
      <c r="G16" s="30" t="s">
        <v>13</v>
      </c>
      <c r="H16" s="34">
        <v>0.7</v>
      </c>
      <c r="I16" s="8">
        <f>H16*12*I39</f>
        <v>33371.519999999997</v>
      </c>
    </row>
    <row r="17" spans="1:9" s="1" customFormat="1" x14ac:dyDescent="0.2">
      <c r="A17" s="38" t="s">
        <v>33</v>
      </c>
      <c r="B17" s="38"/>
      <c r="C17" s="38"/>
      <c r="D17" s="38"/>
      <c r="E17" s="38"/>
      <c r="F17" s="39"/>
      <c r="G17" s="30" t="s">
        <v>10</v>
      </c>
      <c r="H17" s="34">
        <v>0.03</v>
      </c>
      <c r="I17" s="8">
        <f>H17*12*I39</f>
        <v>1430.2080000000001</v>
      </c>
    </row>
    <row r="18" spans="1:9" s="1" customFormat="1" x14ac:dyDescent="0.2">
      <c r="A18" s="38" t="s">
        <v>34</v>
      </c>
      <c r="B18" s="38"/>
      <c r="C18" s="38"/>
      <c r="D18" s="38"/>
      <c r="E18" s="38"/>
      <c r="F18" s="39"/>
      <c r="G18" s="30" t="s">
        <v>14</v>
      </c>
      <c r="H18" s="34">
        <v>0.23</v>
      </c>
      <c r="I18" s="8">
        <f>H18*12*I39</f>
        <v>10964.928000000002</v>
      </c>
    </row>
    <row r="19" spans="1:9" s="1" customFormat="1" ht="44.1" customHeight="1" x14ac:dyDescent="0.2">
      <c r="A19" s="38" t="s">
        <v>35</v>
      </c>
      <c r="B19" s="38"/>
      <c r="C19" s="38"/>
      <c r="D19" s="38"/>
      <c r="E19" s="38"/>
      <c r="F19" s="39"/>
      <c r="G19" s="30" t="s">
        <v>15</v>
      </c>
      <c r="H19" s="34">
        <v>0.27</v>
      </c>
      <c r="I19" s="8">
        <f>H19*12*I39</f>
        <v>12871.872000000001</v>
      </c>
    </row>
    <row r="20" spans="1:9" s="1" customFormat="1" ht="12.75" customHeight="1" x14ac:dyDescent="0.2">
      <c r="A20" s="40" t="s">
        <v>36</v>
      </c>
      <c r="B20" s="41"/>
      <c r="C20" s="41"/>
      <c r="D20" s="41"/>
      <c r="E20" s="41"/>
      <c r="F20" s="41"/>
      <c r="G20" s="31" t="s">
        <v>16</v>
      </c>
      <c r="H20" s="34">
        <v>0.45</v>
      </c>
      <c r="I20" s="8">
        <f>H20*12*I39</f>
        <v>21453.120000000003</v>
      </c>
    </row>
    <row r="21" spans="1:9" s="1" customFormat="1" ht="23.25" customHeight="1" x14ac:dyDescent="0.2">
      <c r="A21" s="42" t="s">
        <v>37</v>
      </c>
      <c r="B21" s="38"/>
      <c r="C21" s="38"/>
      <c r="D21" s="38"/>
      <c r="E21" s="38"/>
      <c r="F21" s="39"/>
      <c r="G21" s="32" t="s">
        <v>30</v>
      </c>
      <c r="H21" s="34">
        <v>0.17</v>
      </c>
      <c r="I21" s="8">
        <f>H21*12*I39</f>
        <v>8104.5120000000006</v>
      </c>
    </row>
    <row r="22" spans="1:9" s="1" customFormat="1" ht="13.5" customHeight="1" x14ac:dyDescent="0.2">
      <c r="A22" s="38" t="s">
        <v>38</v>
      </c>
      <c r="B22" s="38"/>
      <c r="C22" s="38"/>
      <c r="D22" s="38"/>
      <c r="E22" s="38"/>
      <c r="F22" s="39"/>
      <c r="G22" s="32" t="s">
        <v>17</v>
      </c>
      <c r="H22" s="34">
        <v>2.23</v>
      </c>
      <c r="I22" s="8">
        <f>H22*12*I39</f>
        <v>106312.128</v>
      </c>
    </row>
    <row r="23" spans="1:9" s="1" customFormat="1" ht="12.75" customHeight="1" x14ac:dyDescent="0.2">
      <c r="A23" s="43" t="s">
        <v>18</v>
      </c>
      <c r="B23" s="44"/>
      <c r="C23" s="44"/>
      <c r="D23" s="44"/>
      <c r="E23" s="44"/>
      <c r="F23" s="44"/>
      <c r="G23" s="12"/>
      <c r="H23" s="33"/>
      <c r="I23" s="8"/>
    </row>
    <row r="24" spans="1:9" s="1" customFormat="1" ht="28.5" customHeight="1" x14ac:dyDescent="0.2">
      <c r="A24" s="42" t="s">
        <v>39</v>
      </c>
      <c r="B24" s="38"/>
      <c r="C24" s="38"/>
      <c r="D24" s="38"/>
      <c r="E24" s="38"/>
      <c r="F24" s="39"/>
      <c r="G24" s="30" t="s">
        <v>19</v>
      </c>
      <c r="H24" s="34">
        <v>0.93</v>
      </c>
      <c r="I24" s="8">
        <f>H24*12*I39</f>
        <v>44336.448000000004</v>
      </c>
    </row>
    <row r="25" spans="1:9" s="1" customFormat="1" ht="26.25" customHeight="1" x14ac:dyDescent="0.2">
      <c r="A25" s="42" t="s">
        <v>40</v>
      </c>
      <c r="B25" s="42"/>
      <c r="C25" s="42"/>
      <c r="D25" s="42"/>
      <c r="E25" s="42"/>
      <c r="F25" s="40"/>
      <c r="G25" s="30" t="s">
        <v>11</v>
      </c>
      <c r="H25" s="34">
        <v>1.33</v>
      </c>
      <c r="I25" s="8">
        <f>H25*12*I39</f>
        <v>63405.888000000006</v>
      </c>
    </row>
    <row r="26" spans="1:9" s="1" customFormat="1" ht="54.75" customHeight="1" x14ac:dyDescent="0.2">
      <c r="A26" s="42" t="s">
        <v>41</v>
      </c>
      <c r="B26" s="42"/>
      <c r="C26" s="42"/>
      <c r="D26" s="42"/>
      <c r="E26" s="42"/>
      <c r="F26" s="40"/>
      <c r="G26" s="31" t="s">
        <v>20</v>
      </c>
      <c r="H26" s="34">
        <v>0.04</v>
      </c>
      <c r="I26" s="8">
        <f>H26*12*I39</f>
        <v>1906.944</v>
      </c>
    </row>
    <row r="27" spans="1:9" s="1" customFormat="1" ht="12.75" customHeight="1" x14ac:dyDescent="0.2">
      <c r="A27" s="42" t="s">
        <v>42</v>
      </c>
      <c r="B27" s="42"/>
      <c r="C27" s="42"/>
      <c r="D27" s="42"/>
      <c r="E27" s="42"/>
      <c r="F27" s="40"/>
      <c r="G27" s="30" t="s">
        <v>11</v>
      </c>
      <c r="H27" s="34">
        <v>1.98</v>
      </c>
      <c r="I27" s="8">
        <f>H27*12*I39</f>
        <v>94393.728000000003</v>
      </c>
    </row>
    <row r="28" spans="1:9" s="1" customFormat="1" ht="13.5" customHeight="1" x14ac:dyDescent="0.2">
      <c r="A28" s="47" t="s">
        <v>21</v>
      </c>
      <c r="B28" s="48"/>
      <c r="C28" s="48"/>
      <c r="D28" s="48"/>
      <c r="E28" s="48"/>
      <c r="F28" s="48"/>
      <c r="G28" s="12"/>
      <c r="H28" s="33"/>
      <c r="I28" s="8"/>
    </row>
    <row r="29" spans="1:9" s="1" customFormat="1" ht="72.75" customHeight="1" x14ac:dyDescent="0.2">
      <c r="A29" s="42" t="s">
        <v>43</v>
      </c>
      <c r="B29" s="42"/>
      <c r="C29" s="42"/>
      <c r="D29" s="42"/>
      <c r="E29" s="42"/>
      <c r="F29" s="40"/>
      <c r="G29" s="31" t="s">
        <v>22</v>
      </c>
      <c r="H29" s="34">
        <v>3.06</v>
      </c>
      <c r="I29" s="8">
        <f>H29*12*I39</f>
        <v>145881.21600000001</v>
      </c>
    </row>
    <row r="30" spans="1:9" s="1" customFormat="1" ht="60" x14ac:dyDescent="0.2">
      <c r="A30" s="38" t="s">
        <v>44</v>
      </c>
      <c r="B30" s="38"/>
      <c r="C30" s="38"/>
      <c r="D30" s="38"/>
      <c r="E30" s="38"/>
      <c r="F30" s="39"/>
      <c r="G30" s="31" t="s">
        <v>23</v>
      </c>
      <c r="H30" s="34">
        <v>2.87</v>
      </c>
      <c r="I30" s="8">
        <f>H30*12*I39</f>
        <v>136823.23199999999</v>
      </c>
    </row>
    <row r="31" spans="1:9" s="1" customFormat="1" x14ac:dyDescent="0.2">
      <c r="A31" s="38" t="s">
        <v>45</v>
      </c>
      <c r="B31" s="38"/>
      <c r="C31" s="38"/>
      <c r="D31" s="38"/>
      <c r="E31" s="38"/>
      <c r="F31" s="39"/>
      <c r="G31" s="30" t="s">
        <v>19</v>
      </c>
      <c r="H31" s="34">
        <v>0.34</v>
      </c>
      <c r="I31" s="11">
        <f>H31*12*I39</f>
        <v>16209.024000000001</v>
      </c>
    </row>
    <row r="32" spans="1:9" s="1" customFormat="1" x14ac:dyDescent="0.2">
      <c r="A32" s="38" t="s">
        <v>46</v>
      </c>
      <c r="B32" s="38"/>
      <c r="C32" s="38"/>
      <c r="D32" s="38"/>
      <c r="E32" s="38"/>
      <c r="F32" s="39"/>
      <c r="G32" s="30"/>
      <c r="H32" s="14">
        <v>1.63</v>
      </c>
      <c r="I32" s="11">
        <f>H32*12*I39</f>
        <v>77707.967999999993</v>
      </c>
    </row>
    <row r="33" spans="1:14" s="1" customFormat="1" ht="12.75" customHeight="1" x14ac:dyDescent="0.2">
      <c r="A33" s="38" t="s">
        <v>47</v>
      </c>
      <c r="B33" s="38"/>
      <c r="C33" s="38"/>
      <c r="D33" s="38"/>
      <c r="E33" s="38"/>
      <c r="F33" s="39"/>
      <c r="G33" s="30"/>
      <c r="H33" s="14">
        <v>2.88</v>
      </c>
      <c r="I33" s="11">
        <f>H33*12*I39</f>
        <v>137299.96800000002</v>
      </c>
    </row>
    <row r="34" spans="1:14" s="1" customFormat="1" ht="12.75" customHeight="1" x14ac:dyDescent="0.2">
      <c r="A34" s="40" t="s">
        <v>48</v>
      </c>
      <c r="B34" s="41"/>
      <c r="C34" s="41"/>
      <c r="D34" s="41"/>
      <c r="E34" s="41"/>
      <c r="F34" s="41"/>
      <c r="G34" s="30"/>
      <c r="H34" s="14">
        <v>0.59</v>
      </c>
      <c r="I34" s="11">
        <f>H34*12*I39</f>
        <v>28127.424000000003</v>
      </c>
    </row>
    <row r="35" spans="1:14" s="1" customFormat="1" x14ac:dyDescent="0.2">
      <c r="A35" s="49" t="s">
        <v>49</v>
      </c>
      <c r="B35" s="50"/>
      <c r="C35" s="50"/>
      <c r="D35" s="50"/>
      <c r="E35" s="50"/>
      <c r="F35" s="50"/>
      <c r="G35" s="27"/>
      <c r="H35" s="14">
        <v>0.54</v>
      </c>
      <c r="I35" s="11">
        <f>H35*12*I39</f>
        <v>25743.744000000002</v>
      </c>
      <c r="J35" s="60"/>
      <c r="K35" s="60"/>
      <c r="L35" s="60"/>
      <c r="M35" s="60"/>
    </row>
    <row r="36" spans="1:14" s="1" customFormat="1" x14ac:dyDescent="0.2">
      <c r="A36" s="49" t="s">
        <v>50</v>
      </c>
      <c r="B36" s="50"/>
      <c r="C36" s="50"/>
      <c r="D36" s="50"/>
      <c r="E36" s="50"/>
      <c r="F36" s="50"/>
      <c r="G36" s="27"/>
      <c r="H36" s="14">
        <v>3.44</v>
      </c>
      <c r="I36" s="11">
        <f>H36*12*I39</f>
        <v>163997.18400000001</v>
      </c>
      <c r="J36" s="60"/>
      <c r="K36" s="60"/>
      <c r="L36" s="60"/>
      <c r="M36" s="60"/>
    </row>
    <row r="37" spans="1:14" s="1" customFormat="1" x14ac:dyDescent="0.2">
      <c r="A37" s="49" t="s">
        <v>57</v>
      </c>
      <c r="B37" s="50"/>
      <c r="C37" s="50"/>
      <c r="D37" s="50"/>
      <c r="E37" s="50"/>
      <c r="F37" s="50"/>
      <c r="G37" s="27"/>
      <c r="H37" s="14">
        <v>3.27</v>
      </c>
      <c r="I37" s="11">
        <f>H37*I39*12</f>
        <v>155892.67200000002</v>
      </c>
      <c r="J37" s="60"/>
      <c r="K37" s="60"/>
      <c r="L37" s="60"/>
      <c r="M37" s="60"/>
    </row>
    <row r="38" spans="1:14" s="3" customFormat="1" ht="25.5" customHeight="1" x14ac:dyDescent="0.2">
      <c r="A38" s="46" t="s">
        <v>26</v>
      </c>
      <c r="B38" s="46"/>
      <c r="C38" s="46"/>
      <c r="D38" s="46"/>
      <c r="E38" s="46"/>
      <c r="F38" s="46"/>
      <c r="G38" s="15"/>
      <c r="H38" s="24"/>
      <c r="I38" s="13">
        <f>SUM(I10:I37)</f>
        <v>1503625.3440000003</v>
      </c>
      <c r="J38" s="61">
        <f>I38/12</f>
        <v>125302.11200000002</v>
      </c>
      <c r="K38" s="62">
        <f>J38*5/100</f>
        <v>6265.1056000000008</v>
      </c>
      <c r="L38" s="62"/>
      <c r="M38" s="62"/>
      <c r="N38" s="22"/>
    </row>
    <row r="39" spans="1:14" ht="30" customHeight="1" x14ac:dyDescent="0.2">
      <c r="A39" s="45" t="s">
        <v>24</v>
      </c>
      <c r="B39" s="45"/>
      <c r="C39" s="45"/>
      <c r="D39" s="45"/>
      <c r="E39" s="45"/>
      <c r="F39" s="45"/>
      <c r="G39" s="16"/>
      <c r="H39" s="14"/>
      <c r="I39" s="7">
        <v>3972.8</v>
      </c>
      <c r="J39" s="60"/>
      <c r="K39" s="63">
        <f>I39*70*80/100</f>
        <v>222476.79999999999</v>
      </c>
      <c r="L39" s="63"/>
      <c r="M39" s="63"/>
      <c r="N39" s="10"/>
    </row>
    <row r="40" spans="1:14" ht="35.25" customHeight="1" x14ac:dyDescent="0.2">
      <c r="A40" s="35" t="s">
        <v>25</v>
      </c>
      <c r="B40" s="35"/>
      <c r="C40" s="35"/>
      <c r="D40" s="35"/>
      <c r="E40" s="35"/>
      <c r="F40" s="35"/>
      <c r="G40" s="17"/>
      <c r="H40" s="25">
        <f>SUM(H9:H39)</f>
        <v>31.54</v>
      </c>
      <c r="I40" s="9">
        <f>I38/12/I39</f>
        <v>31.540000000000003</v>
      </c>
      <c r="K40" s="10"/>
      <c r="L40" s="10"/>
      <c r="M40" s="10"/>
      <c r="N40" s="10"/>
    </row>
    <row r="41" spans="1:14" ht="18.75" x14ac:dyDescent="0.2">
      <c r="D41" s="26"/>
      <c r="F41" s="26"/>
      <c r="H41" s="6"/>
      <c r="I41" s="6"/>
      <c r="K41" s="10"/>
      <c r="L41" s="10"/>
      <c r="M41" s="10"/>
      <c r="N41" s="10"/>
    </row>
    <row r="42" spans="1:14" ht="18.75" x14ac:dyDescent="0.2">
      <c r="D42" s="26"/>
      <c r="F42" s="26"/>
      <c r="H42" s="6"/>
      <c r="I42" s="6"/>
      <c r="K42" s="10"/>
      <c r="L42" s="10"/>
      <c r="M42" s="10"/>
      <c r="N42" s="10"/>
    </row>
    <row r="43" spans="1:14" ht="18.75" x14ac:dyDescent="0.2">
      <c r="D43" s="26"/>
      <c r="F43" s="26"/>
      <c r="H43" s="6"/>
      <c r="I43" s="6"/>
      <c r="K43" s="10"/>
      <c r="L43" s="10"/>
      <c r="M43" s="10"/>
      <c r="N43" s="10"/>
    </row>
    <row r="44" spans="1:14" ht="18.75" x14ac:dyDescent="0.2">
      <c r="D44" s="26"/>
      <c r="F44" s="26"/>
      <c r="H44" s="6"/>
      <c r="I44" s="6"/>
      <c r="K44" s="10"/>
      <c r="L44" s="10"/>
      <c r="M44" s="10"/>
      <c r="N44" s="10"/>
    </row>
    <row r="45" spans="1:14" ht="18.75" x14ac:dyDescent="0.2">
      <c r="D45" s="26"/>
      <c r="F45" s="26"/>
      <c r="H45" s="6"/>
      <c r="I45" s="6"/>
      <c r="K45" s="10"/>
    </row>
  </sheetData>
  <mergeCells count="38">
    <mergeCell ref="A16:F16"/>
    <mergeCell ref="A9:F9"/>
    <mergeCell ref="A10:F10"/>
    <mergeCell ref="A11:F11"/>
    <mergeCell ref="A12:F12"/>
    <mergeCell ref="A14:F14"/>
    <mergeCell ref="A15:F15"/>
    <mergeCell ref="A13:F13"/>
    <mergeCell ref="A26:F26"/>
    <mergeCell ref="A39:F39"/>
    <mergeCell ref="A38:F38"/>
    <mergeCell ref="A28:F28"/>
    <mergeCell ref="A36:F36"/>
    <mergeCell ref="A37:F37"/>
    <mergeCell ref="A27:F27"/>
    <mergeCell ref="A35:F35"/>
    <mergeCell ref="A29:F29"/>
    <mergeCell ref="A30:F30"/>
    <mergeCell ref="A31:F31"/>
    <mergeCell ref="A32:F32"/>
    <mergeCell ref="A33:F33"/>
    <mergeCell ref="A34:F34"/>
    <mergeCell ref="A40:F40"/>
    <mergeCell ref="A1:G1"/>
    <mergeCell ref="A2:G2"/>
    <mergeCell ref="A3:G3"/>
    <mergeCell ref="A4:G4"/>
    <mergeCell ref="A7:F8"/>
    <mergeCell ref="G7:I7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</mergeCells>
  <pageMargins left="0.43307086614173229" right="0.11811023622047245" top="0.23622047244094491" bottom="0.19685039370078741" header="0.51181102362204722" footer="0.51181102362204722"/>
  <pageSetup paperSize="9" scale="5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6-14 с упр усл</vt:lpstr>
      <vt:lpstr>'6-14 с упр усл'!Область_печати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2017-03-22T05:45:34Z</cp:lastPrinted>
  <dcterms:created xsi:type="dcterms:W3CDTF">2016-12-09T13:16:02Z</dcterms:created>
  <dcterms:modified xsi:type="dcterms:W3CDTF">2017-04-03T12:42:06Z</dcterms:modified>
</cp:coreProperties>
</file>